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<sst xmlns="http://schemas.openxmlformats.org/spreadsheetml/2006/main" count="22" uniqueCount="22">
  <si>
    <t>Sustainable Water Treatment, LLC</t>
  </si>
  <si>
    <t>PO Box 5655 - Asheboro, NC 27204</t>
  </si>
  <si>
    <t>www.SustainableWT.com</t>
  </si>
  <si>
    <t>336-953-9552 or 651-587-7616</t>
  </si>
  <si>
    <t>Water Cost Based on Cycles Comparison Worksheet</t>
  </si>
  <si>
    <t>Calculations based on NOT receiving sewer credits</t>
  </si>
  <si>
    <t>Cost based on:</t>
  </si>
  <si>
    <t>*Facility Data</t>
  </si>
  <si>
    <t>Chiller Tonnage</t>
  </si>
  <si>
    <t>Hours per Day</t>
  </si>
  <si>
    <t>Gallons/Minute  Evaporation</t>
  </si>
  <si>
    <t>Days per Year</t>
  </si>
  <si>
    <t>Gallons/year  Evaporation</t>
  </si>
  <si>
    <t>Percent Load</t>
  </si>
  <si>
    <t>Water Cost/1000 gallons</t>
  </si>
  <si>
    <t>Sewer Cost/1000 gallons</t>
  </si>
  <si>
    <t>*Fill in specific facility operational data.</t>
  </si>
  <si>
    <t>Cycles:</t>
  </si>
  <si>
    <t>GPY Blowdown</t>
  </si>
  <si>
    <t>Water Cost</t>
  </si>
  <si>
    <t>Sewer Cost</t>
  </si>
  <si>
    <t>Total Cost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</si>
</sst>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_);[Red]\(&quot;$&quot;#,##0.00\)"/>
  </numFmts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2.0"/>
      <color theme="1"/>
      <name val="Calibri"/>
    </font>
    <font>
      <u/>
      <sz val="11.0"/>
      <color theme="10"/>
      <name val="Calibri"/>
    </font>
    <font>
      <b/>
      <u/>
      <sz val="16.0"/>
      <color theme="1"/>
      <name val="Calibri"/>
    </font>
    <font>
      <i/>
      <sz val="10.0"/>
      <color theme="1"/>
      <name val="Calibri"/>
    </font>
    <font>
      <b/>
      <sz val="11.0"/>
      <color theme="1"/>
      <name val="Calibri"/>
    </font>
    <font>
      <color theme="1"/>
      <name val="Calibri"/>
      <scheme val="minor"/>
    </font>
    <font>
      <b/>
      <i/>
      <sz val="11.0"/>
      <color theme="1"/>
      <name val="Calibri"/>
    </font>
    <font/>
  </fonts>
  <fills count="6">
    <fill>
      <patternFill patternType="none"/>
    </fill>
    <fill>
      <patternFill patternType="lightGray"/>
    </fill>
    <fill>
      <patternFill patternType="solid">
        <fgColor rgb="FF8DB3E2"/>
        <bgColor rgb="FF8DB3E2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C2D69B"/>
        <bgColor rgb="FFC2D69B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right"/>
    </xf>
    <xf borderId="0" fillId="0" fontId="1" numFmtId="0" xfId="0" applyAlignment="1" applyFont="1">
      <alignment horizontal="right"/>
    </xf>
    <xf borderId="0" fillId="0" fontId="3" numFmtId="0" xfId="0" applyAlignment="1" applyFont="1">
      <alignment horizontal="right"/>
    </xf>
    <xf borderId="0" fillId="0" fontId="1" numFmtId="49" xfId="0" applyAlignment="1" applyFont="1" applyNumberFormat="1">
      <alignment horizontal="right"/>
    </xf>
    <xf borderId="0" fillId="0" fontId="4" numFmtId="0" xfId="0" applyAlignment="1" applyFont="1">
      <alignment horizontal="center"/>
    </xf>
    <xf borderId="0" fillId="0" fontId="5" numFmtId="0" xfId="0" applyAlignment="1" applyFont="1">
      <alignment horizontal="center"/>
    </xf>
    <xf borderId="0" fillId="0" fontId="6" numFmtId="0" xfId="0" applyFont="1"/>
    <xf borderId="0" fillId="0" fontId="7" numFmtId="0" xfId="0" applyFont="1"/>
    <xf borderId="1" fillId="2" fontId="1" numFmtId="0" xfId="0" applyAlignment="1" applyBorder="1" applyFill="1" applyFont="1">
      <alignment readingOrder="0"/>
    </xf>
    <xf borderId="2" fillId="0" fontId="1" numFmtId="0" xfId="0" applyAlignment="1" applyBorder="1" applyFont="1">
      <alignment horizontal="right"/>
    </xf>
    <xf borderId="1" fillId="3" fontId="6" numFmtId="0" xfId="0" applyAlignment="1" applyBorder="1" applyFill="1" applyFont="1">
      <alignment horizontal="center"/>
    </xf>
    <xf borderId="1" fillId="2" fontId="1" numFmtId="0" xfId="0" applyBorder="1" applyFont="1"/>
    <xf borderId="1" fillId="2" fontId="1" numFmtId="164" xfId="0" applyBorder="1" applyFont="1" applyNumberFormat="1"/>
    <xf borderId="3" fillId="4" fontId="1" numFmtId="164" xfId="0" applyBorder="1" applyFill="1" applyFont="1" applyNumberFormat="1"/>
    <xf borderId="4" fillId="2" fontId="8" numFmtId="0" xfId="0" applyBorder="1" applyFont="1"/>
    <xf borderId="5" fillId="0" fontId="9" numFmtId="0" xfId="0" applyBorder="1" applyFont="1"/>
    <xf borderId="3" fillId="4" fontId="8" numFmtId="0" xfId="0" applyBorder="1" applyFont="1"/>
    <xf borderId="6" fillId="3" fontId="6" numFmtId="0" xfId="0" applyAlignment="1" applyBorder="1" applyFont="1">
      <alignment horizontal="right"/>
    </xf>
    <xf borderId="7" fillId="3" fontId="6" numFmtId="0" xfId="0" applyAlignment="1" applyBorder="1" applyFont="1">
      <alignment horizontal="center"/>
    </xf>
    <xf borderId="8" fillId="3" fontId="6" numFmtId="0" xfId="0" applyAlignment="1" applyBorder="1" applyFont="1">
      <alignment horizontal="center"/>
    </xf>
    <xf borderId="9" fillId="5" fontId="6" numFmtId="0" xfId="0" applyAlignment="1" applyBorder="1" applyFill="1" applyFont="1">
      <alignment horizontal="right"/>
    </xf>
    <xf borderId="3" fillId="5" fontId="1" numFmtId="0" xfId="0" applyAlignment="1" applyBorder="1" applyFont="1">
      <alignment horizontal="center"/>
    </xf>
    <xf borderId="3" fillId="5" fontId="1" numFmtId="164" xfId="0" applyAlignment="1" applyBorder="1" applyFont="1" applyNumberFormat="1">
      <alignment horizontal="center"/>
    </xf>
    <xf borderId="10" fillId="5" fontId="6" numFmtId="164" xfId="0" applyAlignment="1" applyBorder="1" applyFont="1" applyNumberFormat="1">
      <alignment horizontal="center"/>
    </xf>
    <xf borderId="3" fillId="5" fontId="1" numFmtId="1" xfId="0" applyAlignment="1" applyBorder="1" applyFont="1" applyNumberFormat="1">
      <alignment horizontal="center"/>
    </xf>
    <xf borderId="11" fillId="5" fontId="6" numFmtId="0" xfId="0" applyAlignment="1" applyBorder="1" applyFont="1">
      <alignment horizontal="right"/>
    </xf>
    <xf borderId="12" fillId="5" fontId="1" numFmtId="0" xfId="0" applyAlignment="1" applyBorder="1" applyFont="1">
      <alignment horizontal="center"/>
    </xf>
    <xf borderId="12" fillId="5" fontId="1" numFmtId="164" xfId="0" applyAlignment="1" applyBorder="1" applyFont="1" applyNumberFormat="1">
      <alignment horizontal="center"/>
    </xf>
    <xf borderId="13" fillId="5" fontId="6" numFmtId="164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Water Savings Based on Cycles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Water Cost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Sheet1!$A$20:$A$28</c:f>
            </c:strRef>
          </c:cat>
          <c:val>
            <c:numRef>
              <c:f>Sheet1!$C$20:$C$28</c:f>
              <c:numCache/>
            </c:numRef>
          </c:val>
        </c:ser>
        <c:ser>
          <c:idx val="1"/>
          <c:order val="1"/>
          <c:tx>
            <c:v>Sewer Cost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Sheet1!$A$20:$A$28</c:f>
            </c:strRef>
          </c:cat>
          <c:val>
            <c:numRef>
              <c:f>Sheet1!$D$20:$D$28</c:f>
              <c:numCache/>
            </c:numRef>
          </c:val>
        </c:ser>
        <c:ser>
          <c:idx val="2"/>
          <c:order val="2"/>
          <c:tx>
            <c:v>Total Cost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Sheet1!$A$20:$A$28</c:f>
            </c:strRef>
          </c:cat>
          <c:val>
            <c:numRef>
              <c:f>Sheet1!$E$20:$E$28</c:f>
              <c:numCache/>
            </c:numRef>
          </c:val>
        </c:ser>
        <c:axId val="1298564500"/>
        <c:axId val="1108220554"/>
      </c:barChart>
      <c:catAx>
        <c:axId val="12985645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Cycles of Concentration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08220554"/>
      </c:catAx>
      <c:valAx>
        <c:axId val="110822055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9856450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29</xdr:row>
      <xdr:rowOff>95250</xdr:rowOff>
    </xdr:from>
    <xdr:ext cx="5762625" cy="2971800"/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0</xdr:colOff>
      <xdr:row>0</xdr:row>
      <xdr:rowOff>0</xdr:rowOff>
    </xdr:from>
    <xdr:ext cx="1228725" cy="122872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sustainablewt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43"/>
    <col customWidth="1" min="2" max="2" width="15.0"/>
    <col customWidth="1" min="3" max="3" width="20.29"/>
    <col customWidth="1" min="4" max="4" width="14.29"/>
    <col customWidth="1" min="5" max="5" width="15.71"/>
    <col customWidth="1" min="6" max="6" width="11.29"/>
    <col customWidth="1" min="7" max="26" width="8.71"/>
  </cols>
  <sheetData>
    <row r="1" ht="26.25" customHeight="1">
      <c r="A1" s="1"/>
      <c r="C1" s="2" t="s">
        <v>0</v>
      </c>
    </row>
    <row r="2" ht="13.5" customHeight="1">
      <c r="C2" s="3" t="s">
        <v>1</v>
      </c>
    </row>
    <row r="3" ht="13.5" customHeight="1">
      <c r="C3" s="4" t="s">
        <v>2</v>
      </c>
    </row>
    <row r="4" ht="13.5" customHeight="1">
      <c r="C4" s="5" t="s">
        <v>3</v>
      </c>
    </row>
    <row r="5" ht="18.0" customHeight="1"/>
    <row r="6" ht="21.75" customHeight="1">
      <c r="A6" s="6" t="s">
        <v>4</v>
      </c>
    </row>
    <row r="7" ht="12.75" customHeight="1">
      <c r="A7" s="7" t="s">
        <v>5</v>
      </c>
    </row>
    <row r="8" ht="11.25" customHeight="1"/>
    <row r="9" ht="14.25" customHeight="1">
      <c r="A9" s="8" t="s">
        <v>6</v>
      </c>
      <c r="B9" s="8" t="s">
        <v>7</v>
      </c>
    </row>
    <row r="10" ht="14.25" customHeight="1">
      <c r="A10" s="9" t="s">
        <v>8</v>
      </c>
      <c r="B10" s="10">
        <v>54.0</v>
      </c>
    </row>
    <row r="11" ht="14.25" customHeight="1">
      <c r="A11" s="9" t="s">
        <v>9</v>
      </c>
      <c r="B11" s="10">
        <v>20.0</v>
      </c>
      <c r="C11" s="11" t="s">
        <v>10</v>
      </c>
      <c r="E11" s="12">
        <f>B10*3*0.01</f>
        <v>1.62</v>
      </c>
    </row>
    <row r="12" ht="14.25" customHeight="1">
      <c r="A12" s="9" t="s">
        <v>11</v>
      </c>
      <c r="B12" s="13">
        <v>365.0</v>
      </c>
      <c r="C12" s="11" t="s">
        <v>12</v>
      </c>
      <c r="E12" s="12">
        <f>E11*60*B11*B12*B13/100</f>
        <v>354780</v>
      </c>
    </row>
    <row r="13" ht="14.25" customHeight="1">
      <c r="A13" s="9" t="s">
        <v>13</v>
      </c>
      <c r="B13" s="13">
        <v>50.0</v>
      </c>
    </row>
    <row r="14" ht="14.25" customHeight="1">
      <c r="A14" s="9" t="s">
        <v>14</v>
      </c>
      <c r="B14" s="14">
        <v>3.34</v>
      </c>
    </row>
    <row r="15" ht="14.25" customHeight="1">
      <c r="A15" s="9" t="s">
        <v>15</v>
      </c>
      <c r="B15" s="14">
        <v>6.75</v>
      </c>
    </row>
    <row r="16" ht="8.25" customHeight="1">
      <c r="B16" s="15"/>
    </row>
    <row r="17" ht="14.25" customHeight="1">
      <c r="A17" s="16" t="s">
        <v>16</v>
      </c>
      <c r="B17" s="17"/>
      <c r="C17" s="18"/>
      <c r="D17" s="18"/>
      <c r="E17" s="18"/>
    </row>
    <row r="18" ht="9.0" customHeight="1"/>
    <row r="19" ht="14.25" customHeight="1">
      <c r="A19" s="19" t="s">
        <v>17</v>
      </c>
      <c r="B19" s="20" t="s">
        <v>18</v>
      </c>
      <c r="C19" s="20" t="s">
        <v>19</v>
      </c>
      <c r="D19" s="20" t="s">
        <v>20</v>
      </c>
      <c r="E19" s="21" t="s">
        <v>21</v>
      </c>
    </row>
    <row r="20" ht="14.25" customHeight="1">
      <c r="A20" s="22">
        <v>2.0</v>
      </c>
      <c r="B20" s="23">
        <f>E12/(A20-1)</f>
        <v>354780</v>
      </c>
      <c r="C20" s="24">
        <f>(B20+E12)/1000*B14</f>
        <v>2369.9304</v>
      </c>
      <c r="D20" s="24">
        <f>(B20+E12)*B15/1000</f>
        <v>4789.53</v>
      </c>
      <c r="E20" s="25">
        <f t="shared" ref="E20:E28" si="1">C20+D20</f>
        <v>7159.4604</v>
      </c>
    </row>
    <row r="21" ht="14.25" customHeight="1">
      <c r="A21" s="22">
        <v>3.0</v>
      </c>
      <c r="B21" s="23">
        <f>E12/(A21-1)</f>
        <v>177390</v>
      </c>
      <c r="C21" s="24">
        <f>(B21+E12)/1000*B14</f>
        <v>1777.4478</v>
      </c>
      <c r="D21" s="24">
        <f>(E12+B21)*B15/1000</f>
        <v>3592.1475</v>
      </c>
      <c r="E21" s="25">
        <f t="shared" si="1"/>
        <v>5369.5953</v>
      </c>
    </row>
    <row r="22" ht="14.25" customHeight="1">
      <c r="A22" s="22">
        <v>4.0</v>
      </c>
      <c r="B22" s="23">
        <f>E12/(A22-1)</f>
        <v>118260</v>
      </c>
      <c r="C22" s="24">
        <f>(B22+E12)/1000*B14</f>
        <v>1579.9536</v>
      </c>
      <c r="D22" s="24">
        <f>(B22+E12)*B15/1000</f>
        <v>3193.02</v>
      </c>
      <c r="E22" s="25">
        <f t="shared" si="1"/>
        <v>4772.9736</v>
      </c>
    </row>
    <row r="23" ht="14.25" customHeight="1">
      <c r="A23" s="22">
        <v>5.0</v>
      </c>
      <c r="B23" s="23">
        <f>E12/(A23-1)</f>
        <v>88695</v>
      </c>
      <c r="C23" s="24">
        <f>(B23+E12)/1000*B14</f>
        <v>1481.2065</v>
      </c>
      <c r="D23" s="24">
        <f>(B23+E12)*B15/1000</f>
        <v>2993.45625</v>
      </c>
      <c r="E23" s="25">
        <f t="shared" si="1"/>
        <v>4474.66275</v>
      </c>
    </row>
    <row r="24" ht="14.25" customHeight="1">
      <c r="A24" s="22">
        <v>6.0</v>
      </c>
      <c r="B24" s="23">
        <f>E12/(A24-1)</f>
        <v>70956</v>
      </c>
      <c r="C24" s="24">
        <f>(B24+E12)/1000*B14</f>
        <v>1421.95824</v>
      </c>
      <c r="D24" s="24">
        <f>(B24+E12)*B15/1000</f>
        <v>2873.718</v>
      </c>
      <c r="E24" s="25">
        <f t="shared" si="1"/>
        <v>4295.67624</v>
      </c>
    </row>
    <row r="25" ht="14.25" customHeight="1">
      <c r="A25" s="22">
        <v>7.0</v>
      </c>
      <c r="B25" s="23">
        <f>E12/(A25-1)</f>
        <v>59130</v>
      </c>
      <c r="C25" s="24">
        <f>(B25+E12)/1000*B14</f>
        <v>1382.4594</v>
      </c>
      <c r="D25" s="24">
        <f>(B25+E12)*B15/1000</f>
        <v>2793.8925</v>
      </c>
      <c r="E25" s="25">
        <f t="shared" si="1"/>
        <v>4176.3519</v>
      </c>
    </row>
    <row r="26" ht="14.25" customHeight="1">
      <c r="A26" s="22">
        <v>8.0</v>
      </c>
      <c r="B26" s="26">
        <f>E12/(A26-1)</f>
        <v>50682.85714</v>
      </c>
      <c r="C26" s="24">
        <f>(B26+E12)/1000*B14</f>
        <v>1354.245943</v>
      </c>
      <c r="D26" s="24">
        <f>(B26+E12)*B15/1000</f>
        <v>2736.874286</v>
      </c>
      <c r="E26" s="25">
        <f t="shared" si="1"/>
        <v>4091.120229</v>
      </c>
    </row>
    <row r="27" ht="14.25" customHeight="1">
      <c r="A27" s="22">
        <v>9.0</v>
      </c>
      <c r="B27" s="23">
        <f>E12/(A27-1)</f>
        <v>44347.5</v>
      </c>
      <c r="C27" s="24">
        <f>(B27+E12)/1000*B14</f>
        <v>1333.08585</v>
      </c>
      <c r="D27" s="24">
        <f>(B27+E12)*B15/1000</f>
        <v>2694.110625</v>
      </c>
      <c r="E27" s="25">
        <f t="shared" si="1"/>
        <v>4027.196475</v>
      </c>
    </row>
    <row r="28" ht="14.25" customHeight="1">
      <c r="A28" s="27">
        <v>10.0</v>
      </c>
      <c r="B28" s="28">
        <f>E12/(A28-1)</f>
        <v>39420</v>
      </c>
      <c r="C28" s="29">
        <f>(B28+E12)/1000*B14</f>
        <v>1316.628</v>
      </c>
      <c r="D28" s="29">
        <f>(B28+E12)*B15/1000</f>
        <v>2660.85</v>
      </c>
      <c r="E28" s="30">
        <f t="shared" si="1"/>
        <v>3977.478</v>
      </c>
    </row>
    <row r="29" ht="6.7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0">
    <mergeCell ref="C11:D11"/>
    <mergeCell ref="C12:D12"/>
    <mergeCell ref="A17:B17"/>
    <mergeCell ref="A1:B5"/>
    <mergeCell ref="C1:E1"/>
    <mergeCell ref="C2:E2"/>
    <mergeCell ref="C3:E3"/>
    <mergeCell ref="C4:E4"/>
    <mergeCell ref="A6:E6"/>
    <mergeCell ref="A7:E7"/>
  </mergeCells>
  <hyperlinks>
    <hyperlink r:id="rId1" ref="C3"/>
  </hyperlinks>
  <printOptions/>
  <pageMargins bottom="0.75" footer="0.0" header="0.0" left="0.7" right="0.7" top="0.75"/>
  <pageSetup orientation="portrait"/>
  <drawing r:id="rId2"/>
</worksheet>
</file>